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nc Durmaz\Dropbox\Teaching\Int to Env Econ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C19" i="1"/>
  <c r="G19" i="1" s="1"/>
  <c r="C20" i="1"/>
  <c r="G20" i="1" s="1"/>
  <c r="C21" i="1"/>
  <c r="C22" i="1"/>
  <c r="C23" i="1"/>
  <c r="C24" i="1"/>
  <c r="G24" i="1" s="1"/>
  <c r="C25" i="1"/>
  <c r="G25" i="1" s="1"/>
  <c r="C26" i="1"/>
  <c r="C27" i="1"/>
  <c r="G27" i="1" s="1"/>
  <c r="C28" i="1"/>
  <c r="G28" i="1" s="1"/>
  <c r="C29" i="1"/>
  <c r="G29" i="1" s="1"/>
  <c r="C30" i="1"/>
  <c r="E30" i="1" s="1"/>
  <c r="C31" i="1"/>
  <c r="C16" i="1"/>
  <c r="E16" i="1" s="1"/>
  <c r="F19" i="1"/>
  <c r="F20" i="1"/>
  <c r="F21" i="1"/>
  <c r="F22" i="1"/>
  <c r="F23" i="1"/>
  <c r="F24" i="1"/>
  <c r="F25" i="1"/>
  <c r="F26" i="1"/>
  <c r="F27" i="1"/>
  <c r="F28" i="1"/>
  <c r="F29" i="1"/>
  <c r="F30" i="1"/>
  <c r="F17" i="1"/>
  <c r="F31" i="1"/>
  <c r="F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7" i="1"/>
  <c r="E22" i="1"/>
  <c r="G23" i="1"/>
  <c r="B12" i="1"/>
  <c r="F18" i="1" s="1"/>
  <c r="E26" i="1" l="1"/>
  <c r="E18" i="1"/>
  <c r="G18" i="1"/>
  <c r="E28" i="1"/>
  <c r="E24" i="1"/>
  <c r="E20" i="1"/>
  <c r="E27" i="1"/>
  <c r="E19" i="1"/>
  <c r="G21" i="1"/>
  <c r="E29" i="1"/>
  <c r="E25" i="1"/>
  <c r="E21" i="1"/>
  <c r="G16" i="1"/>
  <c r="E23" i="1"/>
  <c r="G31" i="1"/>
  <c r="G30" i="1"/>
  <c r="G26" i="1"/>
  <c r="G22" i="1"/>
  <c r="G17" i="1"/>
  <c r="E17" i="1"/>
  <c r="E32" i="1" l="1"/>
  <c r="G32" i="1"/>
  <c r="G33" i="1" l="1"/>
  <c r="G34" i="1" s="1"/>
</calcChain>
</file>

<file path=xl/sharedStrings.xml><?xml version="1.0" encoding="utf-8"?>
<sst xmlns="http://schemas.openxmlformats.org/spreadsheetml/2006/main" count="38" uniqueCount="31">
  <si>
    <t>AN ILLUSTRATIVE CBA</t>
  </si>
  <si>
    <t>CONSTRUCTION OF A NEW RENEWABLE ENERGY SOURCE - SMALL SCALE WIND FARM IN A SCENIC AREA</t>
  </si>
  <si>
    <t>INITIAL CONSTRUCTION COST</t>
  </si>
  <si>
    <t>LIFESPAN OF THE PLANT</t>
  </si>
  <si>
    <t>YEARS</t>
  </si>
  <si>
    <t>TL</t>
  </si>
  <si>
    <t xml:space="preserve">ANNUAL MAINTENANCE COSTS </t>
  </si>
  <si>
    <t>DISMANTLEMENT COST &amp; SITE RESTORATION</t>
  </si>
  <si>
    <t>ANNUAL ELECTRICITY PRODUCTION</t>
  </si>
  <si>
    <t>CONSTANT FLOW - IGNORE INFLATION</t>
  </si>
  <si>
    <t>VISUAL IMPACT OF THE WINDMILLS</t>
  </si>
  <si>
    <t>TL/HOUSEHOLD</t>
  </si>
  <si>
    <t>THE GOVT COMMISSIONED CONTINGENT VALUATION STUDY OF LOCAL RESIDENTS</t>
  </si>
  <si>
    <t>MEAN ANNUAL COMPENSATION DEMANDED BY LOCALS IS 25TL PER HH</t>
  </si>
  <si>
    <t>TOTAL COMPENSATION</t>
  </si>
  <si>
    <t>NUMBER OF HHS THOUGHT TO BE AFFEECTED</t>
  </si>
  <si>
    <t>YEAR</t>
  </si>
  <si>
    <t xml:space="preserve">DISCOUNT RATE </t>
  </si>
  <si>
    <t>PER CENT (%)</t>
  </si>
  <si>
    <r>
      <t>DISCOUNT FACTOR (1.06)</t>
    </r>
    <r>
      <rPr>
        <vertAlign val="superscript"/>
        <sz val="11"/>
        <color theme="1"/>
        <rFont val="Calibri"/>
        <family val="2"/>
        <scheme val="minor"/>
      </rPr>
      <t>-t</t>
    </r>
  </si>
  <si>
    <t>BENEFITS</t>
  </si>
  <si>
    <t>COSTS</t>
  </si>
  <si>
    <t>PRESENT VALUE OF COSTS</t>
  </si>
  <si>
    <t>PRESENT VALUE OF BENEFITS</t>
  </si>
  <si>
    <t>TOTAL DISCOUNTED BENEFITS AND COSTS</t>
  </si>
  <si>
    <t>DIFFERENCE</t>
  </si>
  <si>
    <t>MILLION TL</t>
  </si>
  <si>
    <t>PASSES THE CBA TEST AT THE 6 PER CENT DISCOUNT RATE</t>
  </si>
  <si>
    <t>Disc rate</t>
  </si>
  <si>
    <t>PV Bs</t>
  </si>
  <si>
    <t>PV 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</si>
</sst>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8" workbookViewId="0">
      <selection activeCell="M32" sqref="M32:N32"/>
    </sheetView>
  </sheetViews>
  <sheetFormatPr defaultRowHeight="15" x14ac:dyDescent="0.25"/>
  <cols>
    <col min="1" max="1" width="73.42578125" customWidth="1"/>
    <col min="3" max="3" width="12.42578125" customWidth="1"/>
    <col min="7" max="7" width="11.85546875" customWidth="1"/>
  </cols>
  <sheetData>
    <row r="1" spans="1:7" x14ac:dyDescent="0.25">
      <c r="A1" t="s">
        <v>0</v>
      </c>
    </row>
    <row r="2" spans="1:7" x14ac:dyDescent="0.25">
      <c r="A2" s="1" t="s">
        <v>1</v>
      </c>
    </row>
    <row r="3" spans="1:7" x14ac:dyDescent="0.25">
      <c r="A3" s="1" t="s">
        <v>2</v>
      </c>
      <c r="B3">
        <v>7500000</v>
      </c>
      <c r="C3" t="s">
        <v>5</v>
      </c>
    </row>
    <row r="4" spans="1:7" x14ac:dyDescent="0.25">
      <c r="A4" s="1" t="s">
        <v>6</v>
      </c>
      <c r="B4">
        <v>50000</v>
      </c>
      <c r="C4" t="s">
        <v>5</v>
      </c>
    </row>
    <row r="5" spans="1:7" x14ac:dyDescent="0.25">
      <c r="A5" s="1" t="s">
        <v>3</v>
      </c>
      <c r="B5">
        <v>15</v>
      </c>
      <c r="C5" t="s">
        <v>4</v>
      </c>
    </row>
    <row r="6" spans="1:7" x14ac:dyDescent="0.25">
      <c r="A6" s="1" t="s">
        <v>7</v>
      </c>
      <c r="B6">
        <v>350000</v>
      </c>
      <c r="C6" t="s">
        <v>5</v>
      </c>
    </row>
    <row r="7" spans="1:7" x14ac:dyDescent="0.25">
      <c r="A7" s="1" t="s">
        <v>8</v>
      </c>
      <c r="B7">
        <v>1500000</v>
      </c>
      <c r="C7" t="s">
        <v>5</v>
      </c>
      <c r="D7" t="s">
        <v>9</v>
      </c>
    </row>
    <row r="8" spans="1:7" x14ac:dyDescent="0.25">
      <c r="A8" s="1" t="s">
        <v>10</v>
      </c>
    </row>
    <row r="9" spans="1:7" x14ac:dyDescent="0.25">
      <c r="A9" t="s">
        <v>12</v>
      </c>
    </row>
    <row r="10" spans="1:7" x14ac:dyDescent="0.25">
      <c r="A10" t="s">
        <v>13</v>
      </c>
      <c r="B10">
        <v>250</v>
      </c>
      <c r="C10" t="s">
        <v>11</v>
      </c>
    </row>
    <row r="11" spans="1:7" x14ac:dyDescent="0.25">
      <c r="A11" t="s">
        <v>15</v>
      </c>
      <c r="B11">
        <v>2000</v>
      </c>
    </row>
    <row r="12" spans="1:7" x14ac:dyDescent="0.25">
      <c r="A12" t="s">
        <v>14</v>
      </c>
      <c r="B12">
        <f>B10*B11</f>
        <v>500000</v>
      </c>
      <c r="C12" t="s">
        <v>5</v>
      </c>
    </row>
    <row r="13" spans="1:7" x14ac:dyDescent="0.25">
      <c r="A13" t="s">
        <v>17</v>
      </c>
      <c r="B13">
        <v>12</v>
      </c>
      <c r="C13" t="s">
        <v>18</v>
      </c>
    </row>
    <row r="15" spans="1:7" ht="60" x14ac:dyDescent="0.25">
      <c r="B15" t="s">
        <v>16</v>
      </c>
      <c r="C15" s="2" t="s">
        <v>19</v>
      </c>
      <c r="D15" t="s">
        <v>20</v>
      </c>
      <c r="E15" s="2" t="s">
        <v>23</v>
      </c>
      <c r="F15" t="s">
        <v>21</v>
      </c>
      <c r="G15" s="2" t="s">
        <v>22</v>
      </c>
    </row>
    <row r="16" spans="1:7" x14ac:dyDescent="0.25">
      <c r="B16">
        <v>0</v>
      </c>
      <c r="C16">
        <f>(1+$B$13/100)^(-B16)</f>
        <v>1</v>
      </c>
      <c r="E16">
        <f>D16*C16</f>
        <v>0</v>
      </c>
      <c r="F16">
        <f>B3</f>
        <v>7500000</v>
      </c>
      <c r="G16">
        <f>F16*C16</f>
        <v>7500000</v>
      </c>
    </row>
    <row r="17" spans="2:14" x14ac:dyDescent="0.25">
      <c r="B17">
        <v>1</v>
      </c>
      <c r="C17">
        <f t="shared" ref="C17:C31" si="0">(1+$B$13/100)^(-B17)</f>
        <v>0.89285714285714279</v>
      </c>
      <c r="D17">
        <f>$B$7</f>
        <v>1500000</v>
      </c>
      <c r="E17">
        <f t="shared" ref="E17:E30" si="1">D17*C17</f>
        <v>1339285.7142857141</v>
      </c>
      <c r="F17">
        <f>$B$12+$B$4</f>
        <v>550000</v>
      </c>
      <c r="G17">
        <f>F17*C17</f>
        <v>491071.42857142852</v>
      </c>
    </row>
    <row r="18" spans="2:14" x14ac:dyDescent="0.25">
      <c r="B18">
        <v>2</v>
      </c>
      <c r="C18">
        <f t="shared" si="0"/>
        <v>0.79719387755102034</v>
      </c>
      <c r="D18">
        <f t="shared" ref="D18:D30" si="2">$B$7</f>
        <v>1500000</v>
      </c>
      <c r="E18">
        <f t="shared" si="1"/>
        <v>1195790.8163265304</v>
      </c>
      <c r="F18">
        <f>$B$12+$B$4</f>
        <v>550000</v>
      </c>
      <c r="G18">
        <f>F18*C18</f>
        <v>438456.63265306118</v>
      </c>
    </row>
    <row r="19" spans="2:14" x14ac:dyDescent="0.25">
      <c r="B19">
        <v>3</v>
      </c>
      <c r="C19">
        <f t="shared" si="0"/>
        <v>0.71178024781341087</v>
      </c>
      <c r="D19">
        <f t="shared" si="2"/>
        <v>1500000</v>
      </c>
      <c r="E19">
        <f t="shared" si="1"/>
        <v>1067670.3717201164</v>
      </c>
      <c r="F19">
        <f t="shared" ref="F19:F30" si="3">$B$12+$B$4</f>
        <v>550000</v>
      </c>
      <c r="G19">
        <f t="shared" ref="G19:G31" si="4">F19*C19</f>
        <v>391479.13629737595</v>
      </c>
    </row>
    <row r="20" spans="2:14" x14ac:dyDescent="0.25">
      <c r="B20">
        <v>4</v>
      </c>
      <c r="C20">
        <f t="shared" si="0"/>
        <v>0.63551807840483121</v>
      </c>
      <c r="D20">
        <f t="shared" si="2"/>
        <v>1500000</v>
      </c>
      <c r="E20">
        <f t="shared" si="1"/>
        <v>953277.11760724685</v>
      </c>
      <c r="F20">
        <f t="shared" si="3"/>
        <v>550000</v>
      </c>
      <c r="G20">
        <f t="shared" si="4"/>
        <v>349534.94312265719</v>
      </c>
      <c r="L20" t="s">
        <v>28</v>
      </c>
      <c r="M20" t="s">
        <v>29</v>
      </c>
      <c r="N20" t="s">
        <v>30</v>
      </c>
    </row>
    <row r="21" spans="2:14" x14ac:dyDescent="0.25">
      <c r="B21">
        <v>5</v>
      </c>
      <c r="C21">
        <f t="shared" si="0"/>
        <v>0.56742685571859919</v>
      </c>
      <c r="D21">
        <f t="shared" si="2"/>
        <v>1500000</v>
      </c>
      <c r="E21">
        <f t="shared" si="1"/>
        <v>851140.28357789875</v>
      </c>
      <c r="F21">
        <f t="shared" si="3"/>
        <v>550000</v>
      </c>
      <c r="G21">
        <f t="shared" si="4"/>
        <v>312084.77064522955</v>
      </c>
      <c r="L21">
        <v>1</v>
      </c>
      <c r="M21">
        <v>19505554.563500583</v>
      </c>
      <c r="N21">
        <v>14953508.989473481</v>
      </c>
    </row>
    <row r="22" spans="2:14" x14ac:dyDescent="0.25">
      <c r="B22">
        <v>6</v>
      </c>
      <c r="C22">
        <f t="shared" si="0"/>
        <v>0.50663112117732068</v>
      </c>
      <c r="D22">
        <f t="shared" si="2"/>
        <v>1500000</v>
      </c>
      <c r="E22">
        <f t="shared" si="1"/>
        <v>759946.68176598102</v>
      </c>
      <c r="F22">
        <f t="shared" si="3"/>
        <v>550000</v>
      </c>
      <c r="G22">
        <f t="shared" si="4"/>
        <v>278647.11664752639</v>
      </c>
      <c r="L22">
        <v>2</v>
      </c>
      <c r="M22">
        <v>18159373.155878291</v>
      </c>
      <c r="N22">
        <v>14418491.979318025</v>
      </c>
    </row>
    <row r="23" spans="2:14" x14ac:dyDescent="0.25">
      <c r="B23">
        <v>7</v>
      </c>
      <c r="C23">
        <f t="shared" si="0"/>
        <v>0.45234921533689343</v>
      </c>
      <c r="D23">
        <f t="shared" si="2"/>
        <v>1500000</v>
      </c>
      <c r="E23">
        <f t="shared" si="1"/>
        <v>678523.82300534018</v>
      </c>
      <c r="F23">
        <f t="shared" si="3"/>
        <v>550000</v>
      </c>
      <c r="G23">
        <f t="shared" si="4"/>
        <v>248792.06843529138</v>
      </c>
      <c r="L23">
        <v>3</v>
      </c>
      <c r="M23">
        <v>16944109.709069043</v>
      </c>
      <c r="N23">
        <v>13937491.908247503</v>
      </c>
    </row>
    <row r="24" spans="2:14" x14ac:dyDescent="0.25">
      <c r="B24">
        <v>8</v>
      </c>
      <c r="C24">
        <f t="shared" si="0"/>
        <v>0.4038832279793691</v>
      </c>
      <c r="D24">
        <f t="shared" si="2"/>
        <v>1500000</v>
      </c>
      <c r="E24">
        <f t="shared" si="1"/>
        <v>605824.84196905361</v>
      </c>
      <c r="F24">
        <f t="shared" si="3"/>
        <v>550000</v>
      </c>
      <c r="G24">
        <f t="shared" si="4"/>
        <v>222135.77538865301</v>
      </c>
      <c r="L24">
        <v>4</v>
      </c>
      <c r="M24">
        <v>15844684.394182267</v>
      </c>
      <c r="N24">
        <v>13504060.187149812</v>
      </c>
    </row>
    <row r="25" spans="2:14" x14ac:dyDescent="0.25">
      <c r="B25">
        <v>9</v>
      </c>
      <c r="C25">
        <f t="shared" si="0"/>
        <v>0.36061002498157957</v>
      </c>
      <c r="D25">
        <f t="shared" si="2"/>
        <v>1500000</v>
      </c>
      <c r="E25">
        <f t="shared" si="1"/>
        <v>540915.03747236938</v>
      </c>
      <c r="F25">
        <f t="shared" si="3"/>
        <v>550000</v>
      </c>
      <c r="G25">
        <f t="shared" si="4"/>
        <v>198335.51373986877</v>
      </c>
      <c r="L25">
        <v>5</v>
      </c>
      <c r="M25">
        <v>14847961.410134435</v>
      </c>
      <c r="N25">
        <v>13112608.501381131</v>
      </c>
    </row>
    <row r="26" spans="2:14" x14ac:dyDescent="0.25">
      <c r="B26">
        <v>10</v>
      </c>
      <c r="C26">
        <f t="shared" si="0"/>
        <v>0.32197323659069599</v>
      </c>
      <c r="D26">
        <f t="shared" si="2"/>
        <v>1500000</v>
      </c>
      <c r="E26">
        <f t="shared" si="1"/>
        <v>482959.85488604399</v>
      </c>
      <c r="F26">
        <f t="shared" si="3"/>
        <v>550000</v>
      </c>
      <c r="G26">
        <f t="shared" si="4"/>
        <v>177085.28012488279</v>
      </c>
      <c r="L26">
        <v>6</v>
      </c>
      <c r="M26">
        <v>13942475.890508166</v>
      </c>
      <c r="N26">
        <v>12758283.931110432</v>
      </c>
    </row>
    <row r="27" spans="2:14" x14ac:dyDescent="0.25">
      <c r="B27">
        <v>11</v>
      </c>
      <c r="C27">
        <f t="shared" si="0"/>
        <v>0.28747610409883567</v>
      </c>
      <c r="D27">
        <f t="shared" si="2"/>
        <v>1500000</v>
      </c>
      <c r="E27">
        <f t="shared" si="1"/>
        <v>431214.15614825353</v>
      </c>
      <c r="F27">
        <f t="shared" si="3"/>
        <v>550000</v>
      </c>
      <c r="G27">
        <f t="shared" si="4"/>
        <v>158111.85725435961</v>
      </c>
      <c r="L27">
        <v>7</v>
      </c>
      <c r="M27">
        <v>13118201.97820018</v>
      </c>
      <c r="N27">
        <v>12436863.498881562</v>
      </c>
    </row>
    <row r="28" spans="2:14" x14ac:dyDescent="0.25">
      <c r="B28">
        <v>12</v>
      </c>
      <c r="C28">
        <f t="shared" si="0"/>
        <v>0.25667509294538904</v>
      </c>
      <c r="D28">
        <f t="shared" si="2"/>
        <v>1500000</v>
      </c>
      <c r="E28">
        <f t="shared" si="1"/>
        <v>385012.63941808353</v>
      </c>
      <c r="F28">
        <f t="shared" si="3"/>
        <v>550000</v>
      </c>
      <c r="G28">
        <f t="shared" si="4"/>
        <v>141171.30111996396</v>
      </c>
      <c r="L28">
        <v>8</v>
      </c>
      <c r="M28">
        <v>12366355.474440718</v>
      </c>
      <c r="N28">
        <v>12144664.937366325</v>
      </c>
    </row>
    <row r="29" spans="2:14" x14ac:dyDescent="0.25">
      <c r="B29">
        <v>13</v>
      </c>
      <c r="C29">
        <f t="shared" si="0"/>
        <v>0.22917419012981158</v>
      </c>
      <c r="D29">
        <f t="shared" si="2"/>
        <v>1500000</v>
      </c>
      <c r="E29">
        <f t="shared" si="1"/>
        <v>343761.28519471735</v>
      </c>
      <c r="F29">
        <f t="shared" si="3"/>
        <v>550000</v>
      </c>
      <c r="G29">
        <f t="shared" si="4"/>
        <v>126045.80457139637</v>
      </c>
      <c r="L29">
        <v>9</v>
      </c>
      <c r="M29">
        <v>11679225.582811685</v>
      </c>
      <c r="N29">
        <v>11878471.02815721</v>
      </c>
    </row>
    <row r="30" spans="2:14" x14ac:dyDescent="0.25">
      <c r="B30">
        <v>14</v>
      </c>
      <c r="C30">
        <f t="shared" si="0"/>
        <v>0.20461981261590317</v>
      </c>
      <c r="D30">
        <f t="shared" si="2"/>
        <v>1500000</v>
      </c>
      <c r="E30">
        <f t="shared" si="1"/>
        <v>306929.71892385476</v>
      </c>
      <c r="F30">
        <f t="shared" si="3"/>
        <v>550000</v>
      </c>
      <c r="G30">
        <f t="shared" si="4"/>
        <v>112540.89693874675</v>
      </c>
      <c r="L30">
        <v>10</v>
      </c>
      <c r="M30">
        <v>11050031.185408795</v>
      </c>
      <c r="N30">
        <v>11635465.318595767</v>
      </c>
    </row>
    <row r="31" spans="2:14" x14ac:dyDescent="0.25">
      <c r="B31">
        <v>15</v>
      </c>
      <c r="C31">
        <f t="shared" si="0"/>
        <v>0.18269626126419927</v>
      </c>
      <c r="F31">
        <f>B6</f>
        <v>350000</v>
      </c>
      <c r="G31">
        <f t="shared" si="4"/>
        <v>63943.691442469746</v>
      </c>
      <c r="L31">
        <v>11</v>
      </c>
      <c r="M31">
        <v>10472797.843883807</v>
      </c>
      <c r="N31">
        <v>11413177.397418343</v>
      </c>
    </row>
    <row r="32" spans="2:14" ht="33.75" customHeight="1" x14ac:dyDescent="0.25">
      <c r="B32" s="3" t="s">
        <v>24</v>
      </c>
      <c r="C32" s="3"/>
      <c r="E32">
        <f>SUM(E16:E31)</f>
        <v>9942252.3423012048</v>
      </c>
      <c r="F32" t="s">
        <v>5</v>
      </c>
      <c r="G32">
        <f>SUM(G16:G31)</f>
        <v>11209436.216952909</v>
      </c>
      <c r="H32" t="s">
        <v>5</v>
      </c>
      <c r="L32">
        <v>12</v>
      </c>
      <c r="M32">
        <v>9942252.3423012048</v>
      </c>
      <c r="N32">
        <v>11209436.216952909</v>
      </c>
    </row>
    <row r="33" spans="2:8" x14ac:dyDescent="0.25">
      <c r="B33" t="s">
        <v>25</v>
      </c>
      <c r="G33">
        <f>E32-G32</f>
        <v>-1267183.874651704</v>
      </c>
      <c r="H33" t="s">
        <v>5</v>
      </c>
    </row>
    <row r="34" spans="2:8" x14ac:dyDescent="0.25">
      <c r="G34">
        <f>G33/1000000</f>
        <v>-1.2671838746517039</v>
      </c>
      <c r="H34" t="s">
        <v>26</v>
      </c>
    </row>
    <row r="37" spans="2:8" x14ac:dyDescent="0.25">
      <c r="B37" s="4" t="s">
        <v>27</v>
      </c>
    </row>
  </sheetData>
  <mergeCells count="1">
    <mergeCell ref="B32:C3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 Durmaz</dc:creator>
  <cp:lastModifiedBy>Tunc Durmaz</cp:lastModifiedBy>
  <dcterms:created xsi:type="dcterms:W3CDTF">2018-11-07T17:04:46Z</dcterms:created>
  <dcterms:modified xsi:type="dcterms:W3CDTF">2018-11-08T06:05:40Z</dcterms:modified>
</cp:coreProperties>
</file>